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\Data\data2\総務課\管理課\契約関係★\委託契約\Ｒ８年度委託契約\５美術館コンシェルジュ業務委託\HPアップ\"/>
    </mc:Choice>
  </mc:AlternateContent>
  <xr:revisionPtr revIDLastSave="0" documentId="13_ncr:1_{5E775910-93B9-4464-990C-5FB03EE15A20}" xr6:coauthVersionLast="47" xr6:coauthVersionMax="47" xr10:uidLastSave="{00000000-0000-0000-0000-000000000000}"/>
  <bookViews>
    <workbookView xWindow="14295" yWindow="0" windowWidth="14610" windowHeight="15585" tabRatio="744" xr2:uid="{C41FA98A-A096-461C-9482-F12DFC42B6FB}"/>
  </bookViews>
  <sheets>
    <sheet name="◎R8 受付監視員配置案 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1" l="1"/>
  <c r="C41" i="11"/>
  <c r="I41" i="11" s="1"/>
  <c r="E68" i="11"/>
  <c r="D68" i="11"/>
  <c r="F48" i="11"/>
  <c r="E48" i="11"/>
  <c r="D48" i="11"/>
  <c r="C45" i="11"/>
  <c r="C48" i="11" s="1"/>
  <c r="H41" i="11"/>
  <c r="G41" i="11"/>
  <c r="F41" i="11"/>
  <c r="E41" i="11"/>
  <c r="D41" i="11"/>
  <c r="I38" i="11"/>
  <c r="E34" i="11"/>
  <c r="F34" i="11" s="1"/>
  <c r="D34" i="11"/>
  <c r="C34" i="11"/>
  <c r="F31" i="11"/>
  <c r="G27" i="11"/>
  <c r="F27" i="11"/>
  <c r="E27" i="11"/>
  <c r="D27" i="11"/>
  <c r="I27" i="11" s="1"/>
  <c r="C27" i="11"/>
  <c r="I24" i="11"/>
  <c r="H20" i="11"/>
  <c r="G20" i="11"/>
  <c r="F20" i="11"/>
  <c r="E20" i="11"/>
  <c r="D20" i="11"/>
  <c r="C20" i="11"/>
  <c r="I20" i="11" s="1"/>
  <c r="I17" i="11"/>
  <c r="H13" i="11"/>
  <c r="G13" i="11"/>
  <c r="F13" i="11"/>
  <c r="E13" i="11"/>
  <c r="D13" i="11"/>
  <c r="I13" i="11" s="1"/>
  <c r="C13" i="11"/>
  <c r="I12" i="11"/>
  <c r="I10" i="11"/>
  <c r="I47" i="11" l="1"/>
  <c r="G45" i="11"/>
  <c r="B53" i="11" l="1"/>
  <c r="D53" i="11" s="1"/>
  <c r="B56" i="11" s="1"/>
  <c r="C56" i="11" s="1"/>
  <c r="D56" i="11" s="1"/>
  <c r="E56" i="11" l="1"/>
  <c r="F56" i="11" s="1"/>
  <c r="G56" i="11" l="1"/>
</calcChain>
</file>

<file path=xl/sharedStrings.xml><?xml version="1.0" encoding="utf-8"?>
<sst xmlns="http://schemas.openxmlformats.org/spreadsheetml/2006/main" count="126" uniqueCount="98">
  <si>
    <t>開館日数</t>
    <rPh sb="0" eb="2">
      <t>カイカン</t>
    </rPh>
    <rPh sb="2" eb="4">
      <t>ニッスウ</t>
    </rPh>
    <phoneticPr fontId="3"/>
  </si>
  <si>
    <t>日</t>
    <rPh sb="0" eb="1">
      <t>ニチ</t>
    </rPh>
    <phoneticPr fontId="3"/>
  </si>
  <si>
    <t>　※ ポスト（休憩交代要員考慮）</t>
    <rPh sb="7" eb="9">
      <t>キュウケイ</t>
    </rPh>
    <rPh sb="9" eb="11">
      <t>コウタイ</t>
    </rPh>
    <rPh sb="11" eb="13">
      <t>ヨウイン</t>
    </rPh>
    <rPh sb="13" eb="15">
      <t>コウリョ</t>
    </rPh>
    <phoneticPr fontId="3"/>
  </si>
  <si>
    <t>展示室１</t>
    <rPh sb="0" eb="2">
      <t>テンジ</t>
    </rPh>
    <rPh sb="2" eb="3">
      <t>シツ</t>
    </rPh>
    <phoneticPr fontId="3"/>
  </si>
  <si>
    <t>展示室２</t>
    <rPh sb="0" eb="2">
      <t>テンジ</t>
    </rPh>
    <rPh sb="2" eb="3">
      <t>シツ</t>
    </rPh>
    <phoneticPr fontId="3"/>
  </si>
  <si>
    <t>展示室３</t>
    <rPh sb="0" eb="2">
      <t>テンジ</t>
    </rPh>
    <rPh sb="2" eb="3">
      <t>シツ</t>
    </rPh>
    <phoneticPr fontId="3"/>
  </si>
  <si>
    <t>期間（前日含む）</t>
    <rPh sb="0" eb="2">
      <t>キカン</t>
    </rPh>
    <rPh sb="3" eb="5">
      <t>ゼンジツ</t>
    </rPh>
    <rPh sb="5" eb="6">
      <t>フク</t>
    </rPh>
    <phoneticPr fontId="3"/>
  </si>
  <si>
    <t>(前日内覧会含む)</t>
    <rPh sb="1" eb="3">
      <t>ゼンジツ</t>
    </rPh>
    <rPh sb="3" eb="6">
      <t>ナイランカイ</t>
    </rPh>
    <rPh sb="6" eb="7">
      <t>フク</t>
    </rPh>
    <phoneticPr fontId="3"/>
  </si>
  <si>
    <t>延べ日数</t>
    <rPh sb="0" eb="1">
      <t>ノ</t>
    </rPh>
    <rPh sb="2" eb="4">
      <t>ニッスウ</t>
    </rPh>
    <phoneticPr fontId="3"/>
  </si>
  <si>
    <t>ポスト</t>
    <phoneticPr fontId="3"/>
  </si>
  <si>
    <t>人数/日</t>
    <rPh sb="0" eb="2">
      <t>ニンズウ</t>
    </rPh>
    <rPh sb="3" eb="4">
      <t>ニチ</t>
    </rPh>
    <phoneticPr fontId="3"/>
  </si>
  <si>
    <t>延べ人数</t>
    <rPh sb="0" eb="1">
      <t>ノ</t>
    </rPh>
    <rPh sb="2" eb="4">
      <t>ニンズウ</t>
    </rPh>
    <phoneticPr fontId="3"/>
  </si>
  <si>
    <t>期間</t>
    <rPh sb="0" eb="2">
      <t>キカン</t>
    </rPh>
    <phoneticPr fontId="3"/>
  </si>
  <si>
    <t>ｺﾚｸｼｮﾝ展示室</t>
    <rPh sb="6" eb="9">
      <t>テンジシツ</t>
    </rPh>
    <phoneticPr fontId="3"/>
  </si>
  <si>
    <t>第Ⅰ期</t>
    <rPh sb="0" eb="1">
      <t>ダイ</t>
    </rPh>
    <rPh sb="2" eb="3">
      <t>キ</t>
    </rPh>
    <phoneticPr fontId="3"/>
  </si>
  <si>
    <t>第Ⅱ期</t>
    <rPh sb="0" eb="1">
      <t>ダイ</t>
    </rPh>
    <rPh sb="2" eb="3">
      <t>キ</t>
    </rPh>
    <phoneticPr fontId="3"/>
  </si>
  <si>
    <t>第Ⅲ期</t>
    <rPh sb="0" eb="1">
      <t>ダイ</t>
    </rPh>
    <rPh sb="2" eb="3">
      <t>キ</t>
    </rPh>
    <phoneticPr fontId="3"/>
  </si>
  <si>
    <t>第Ⅳ期</t>
    <rPh sb="0" eb="1">
      <t>ダイ</t>
    </rPh>
    <rPh sb="2" eb="3">
      <t>キ</t>
    </rPh>
    <phoneticPr fontId="3"/>
  </si>
  <si>
    <t>アートラボ</t>
    <phoneticPr fontId="3"/>
  </si>
  <si>
    <t>ｵｰﾌﾟﾝｷﾞｬﾗﾘｰ</t>
    <phoneticPr fontId="3"/>
  </si>
  <si>
    <t>人数/日</t>
    <rPh sb="0" eb="2">
      <t>ニンズウ</t>
    </rPh>
    <rPh sb="3" eb="4">
      <t>ヒ</t>
    </rPh>
    <phoneticPr fontId="3"/>
  </si>
  <si>
    <t>東山魁夷館</t>
    <rPh sb="0" eb="2">
      <t>ヒガシヤマ</t>
    </rPh>
    <rPh sb="2" eb="4">
      <t>カイイ</t>
    </rPh>
    <rPh sb="4" eb="5">
      <t>カン</t>
    </rPh>
    <phoneticPr fontId="3"/>
  </si>
  <si>
    <r>
      <t>人数/日</t>
    </r>
    <r>
      <rPr>
        <b/>
        <sz val="9"/>
        <rFont val="HGP明朝B"/>
        <family val="1"/>
        <charset val="128"/>
      </rPr>
      <t>（受付含む）</t>
    </r>
    <rPh sb="0" eb="2">
      <t>ニンズウ</t>
    </rPh>
    <rPh sb="5" eb="7">
      <t>ウケツケ</t>
    </rPh>
    <rPh sb="7" eb="8">
      <t>フク</t>
    </rPh>
    <phoneticPr fontId="3"/>
  </si>
  <si>
    <t>総合受付</t>
    <rPh sb="0" eb="2">
      <t>ソウゴウ</t>
    </rPh>
    <rPh sb="2" eb="4">
      <t>ウケツケ</t>
    </rPh>
    <phoneticPr fontId="3"/>
  </si>
  <si>
    <t>特別鑑賞日(休館日)
※防災訓練含む</t>
    <rPh sb="0" eb="5">
      <t>トクベツカンショウビ</t>
    </rPh>
    <rPh sb="6" eb="9">
      <t>キュウカンビ</t>
    </rPh>
    <rPh sb="12" eb="16">
      <t>ボウサイクンレン</t>
    </rPh>
    <rPh sb="16" eb="17">
      <t>フク</t>
    </rPh>
    <phoneticPr fontId="3"/>
  </si>
  <si>
    <t>総延べ人数</t>
    <rPh sb="0" eb="1">
      <t>ソウ</t>
    </rPh>
    <rPh sb="1" eb="2">
      <t>ノ</t>
    </rPh>
    <rPh sb="3" eb="5">
      <t>ニンズウ</t>
    </rPh>
    <phoneticPr fontId="3"/>
  </si>
  <si>
    <t xml:space="preserve">人 </t>
    <rPh sb="0" eb="1">
      <t>ニン</t>
    </rPh>
    <phoneticPr fontId="3"/>
  </si>
  <si>
    <t>受付監視員</t>
    <rPh sb="0" eb="2">
      <t>ウケツケ</t>
    </rPh>
    <rPh sb="2" eb="5">
      <t>カンシイン</t>
    </rPh>
    <phoneticPr fontId="3"/>
  </si>
  <si>
    <t>１日単価</t>
    <rPh sb="0" eb="1">
      <t>ニチ</t>
    </rPh>
    <rPh sb="1" eb="3">
      <t>タンカ</t>
    </rPh>
    <phoneticPr fontId="3"/>
  </si>
  <si>
    <t>受付監視員</t>
    <rPh sb="0" eb="5">
      <t>ウケツケカンシイン</t>
    </rPh>
    <phoneticPr fontId="3"/>
  </si>
  <si>
    <t>責任者人件費</t>
    <rPh sb="0" eb="3">
      <t>セキニンシャ</t>
    </rPh>
    <rPh sb="3" eb="6">
      <t>ジンケンヒ</t>
    </rPh>
    <phoneticPr fontId="3"/>
  </si>
  <si>
    <t>人件費計</t>
    <rPh sb="0" eb="3">
      <t>ジンケンヒ</t>
    </rPh>
    <rPh sb="3" eb="4">
      <t>ケイ</t>
    </rPh>
    <phoneticPr fontId="3"/>
  </si>
  <si>
    <t>(単位：円)</t>
    <rPh sb="1" eb="3">
      <t>タンイ</t>
    </rPh>
    <rPh sb="4" eb="5">
      <t>エン</t>
    </rPh>
    <phoneticPr fontId="3"/>
  </si>
  <si>
    <t>直接人件費</t>
    <rPh sb="0" eb="2">
      <t>チョクセツ</t>
    </rPh>
    <rPh sb="2" eb="5">
      <t>ジンケンヒ</t>
    </rPh>
    <phoneticPr fontId="3"/>
  </si>
  <si>
    <t>その他経費
(直接人件費×10％)</t>
    <rPh sb="2" eb="5">
      <t>タケイヒ</t>
    </rPh>
    <phoneticPr fontId="3"/>
  </si>
  <si>
    <t>計</t>
    <rPh sb="0" eb="1">
      <t>ケイ</t>
    </rPh>
    <phoneticPr fontId="3"/>
  </si>
  <si>
    <t>消費税額</t>
    <rPh sb="0" eb="4">
      <t>ショウヒゼイガク</t>
    </rPh>
    <phoneticPr fontId="3"/>
  </si>
  <si>
    <t>合計額</t>
    <rPh sb="0" eb="3">
      <t>ゴウケイガク</t>
    </rPh>
    <phoneticPr fontId="3"/>
  </si>
  <si>
    <t>月額(合計額/12)</t>
    <rPh sb="0" eb="2">
      <t>ゲツガク</t>
    </rPh>
    <rPh sb="3" eb="6">
      <t>ゴウケイガク</t>
    </rPh>
    <phoneticPr fontId="3"/>
  </si>
  <si>
    <t>総合受付ポスト内訳</t>
    <rPh sb="0" eb="4">
      <t>ソウゴウウケツケ</t>
    </rPh>
    <rPh sb="7" eb="9">
      <t>ウチワケ</t>
    </rPh>
    <phoneticPr fontId="3"/>
  </si>
  <si>
    <t>本館配置箇所</t>
    <rPh sb="0" eb="2">
      <t>ホンカン</t>
    </rPh>
    <rPh sb="2" eb="6">
      <t>ハイチカショ</t>
    </rPh>
    <phoneticPr fontId="3"/>
  </si>
  <si>
    <t>１階</t>
    <rPh sb="1" eb="2">
      <t>カイ</t>
    </rPh>
    <phoneticPr fontId="3"/>
  </si>
  <si>
    <t>メインエントランス</t>
    <phoneticPr fontId="3"/>
  </si>
  <si>
    <t>(霧の彫刻監視兼務)</t>
    <phoneticPr fontId="3"/>
  </si>
  <si>
    <t>チケットカウンター</t>
    <phoneticPr fontId="3"/>
  </si>
  <si>
    <t>交流スペース側エントランス</t>
    <rPh sb="0" eb="2">
      <t>コウリュウ</t>
    </rPh>
    <rPh sb="6" eb="7">
      <t>ガワ</t>
    </rPh>
    <phoneticPr fontId="3"/>
  </si>
  <si>
    <t>(巡回)</t>
    <rPh sb="1" eb="3">
      <t>ジュンカイ</t>
    </rPh>
    <phoneticPr fontId="3"/>
  </si>
  <si>
    <t>２階</t>
    <rPh sb="1" eb="2">
      <t>カイ</t>
    </rPh>
    <phoneticPr fontId="3"/>
  </si>
  <si>
    <t>チケットカウンター前</t>
    <rPh sb="9" eb="10">
      <t>マエ</t>
    </rPh>
    <phoneticPr fontId="3"/>
  </si>
  <si>
    <t>３階</t>
    <rPh sb="1" eb="2">
      <t>カイ</t>
    </rPh>
    <phoneticPr fontId="3"/>
  </si>
  <si>
    <t>風除室カウンター</t>
    <rPh sb="0" eb="3">
      <t>フウジョシツ</t>
    </rPh>
    <phoneticPr fontId="3"/>
  </si>
  <si>
    <t>通常期
（全開館日-閑散期）</t>
    <rPh sb="0" eb="3">
      <t>ツウジョウキ</t>
    </rPh>
    <phoneticPr fontId="3"/>
  </si>
  <si>
    <r>
      <rPr>
        <sz val="9"/>
        <rFont val="HGP明朝B"/>
        <family val="1"/>
        <charset val="128"/>
      </rPr>
      <t>4/28(火)</t>
    </r>
    <r>
      <rPr>
        <sz val="10"/>
        <rFont val="HGP明朝B"/>
        <family val="1"/>
        <charset val="128"/>
      </rPr>
      <t>～6/7(日)</t>
    </r>
    <rPh sb="5" eb="6">
      <t>カ</t>
    </rPh>
    <phoneticPr fontId="3"/>
  </si>
  <si>
    <t>4/2(木)～4/12(日)</t>
    <rPh sb="4" eb="5">
      <t>モク</t>
    </rPh>
    <rPh sb="11" eb="14">
      <t>ニチ</t>
    </rPh>
    <phoneticPr fontId="3"/>
  </si>
  <si>
    <t>6/26(金)～9/27(日)</t>
    <rPh sb="5" eb="6">
      <t>キン</t>
    </rPh>
    <rPh sb="13" eb="14">
      <t>ニチ</t>
    </rPh>
    <phoneticPr fontId="3"/>
  </si>
  <si>
    <t>11/6(金)～12/27(日)</t>
    <rPh sb="5" eb="6">
      <t>キン</t>
    </rPh>
    <rPh sb="14" eb="15">
      <t>ニチ</t>
    </rPh>
    <phoneticPr fontId="3"/>
  </si>
  <si>
    <t>1/15(金)～3/22(月・祝)</t>
    <rPh sb="5" eb="6">
      <t>キン</t>
    </rPh>
    <rPh sb="13" eb="14">
      <t>ゲツ</t>
    </rPh>
    <rPh sb="15" eb="16">
      <t>シュク</t>
    </rPh>
    <phoneticPr fontId="3"/>
  </si>
  <si>
    <t>公開制作・Ⅰ</t>
    <rPh sb="0" eb="4">
      <t>コウカイセイサク</t>
    </rPh>
    <phoneticPr fontId="3"/>
  </si>
  <si>
    <t>公開制作・Ⅱ</t>
    <rPh sb="0" eb="4">
      <t>コウカイセイサク</t>
    </rPh>
    <phoneticPr fontId="3"/>
  </si>
  <si>
    <t>Ⅰ期</t>
    <rPh sb="1" eb="2">
      <t>キ</t>
    </rPh>
    <phoneticPr fontId="3"/>
  </si>
  <si>
    <t>Ⅱ期</t>
    <rPh sb="1" eb="2">
      <t>キ</t>
    </rPh>
    <phoneticPr fontId="3"/>
  </si>
  <si>
    <t>Ⅲ期</t>
    <rPh sb="1" eb="2">
      <t>キ</t>
    </rPh>
    <phoneticPr fontId="3"/>
  </si>
  <si>
    <t>前年度第Ⅴ期
(R8年度分)</t>
    <rPh sb="0" eb="3">
      <t>ゼンネンド</t>
    </rPh>
    <rPh sb="3" eb="4">
      <t>ダイ</t>
    </rPh>
    <rPh sb="5" eb="6">
      <t>キ</t>
    </rPh>
    <rPh sb="10" eb="12">
      <t>ネンド</t>
    </rPh>
    <rPh sb="12" eb="13">
      <t>ブン</t>
    </rPh>
    <phoneticPr fontId="3"/>
  </si>
  <si>
    <t>第Ⅳ期
(R8年度分)</t>
    <rPh sb="0" eb="1">
      <t>ダイ</t>
    </rPh>
    <rPh sb="2" eb="3">
      <t>キ</t>
    </rPh>
    <phoneticPr fontId="3"/>
  </si>
  <si>
    <t>Ⅳ期
(R8年度分)</t>
    <rPh sb="1" eb="2">
      <t>キ</t>
    </rPh>
    <rPh sb="6" eb="9">
      <t>ネンドブン</t>
    </rPh>
    <phoneticPr fontId="3"/>
  </si>
  <si>
    <t>(自主企画展日数)</t>
    <rPh sb="1" eb="6">
      <t>ジシュキカクテン</t>
    </rPh>
    <rPh sb="6" eb="8">
      <t>ニッスウ</t>
    </rPh>
    <phoneticPr fontId="3"/>
  </si>
  <si>
    <t>4/2(木)～5/19(火)</t>
    <rPh sb="4" eb="5">
      <t>モク</t>
    </rPh>
    <rPh sb="12" eb="13">
      <t>ヒ</t>
    </rPh>
    <phoneticPr fontId="3"/>
  </si>
  <si>
    <t>令和8年度　（2026年度）受付監視員配置人数表</t>
    <rPh sb="0" eb="2">
      <t>レイワ</t>
    </rPh>
    <rPh sb="3" eb="5">
      <t>ネンド</t>
    </rPh>
    <rPh sb="11" eb="13">
      <t>ネンド</t>
    </rPh>
    <rPh sb="14" eb="16">
      <t>ウケツケ</t>
    </rPh>
    <rPh sb="16" eb="19">
      <t>カンシイン</t>
    </rPh>
    <rPh sb="19" eb="21">
      <t>ハイチ</t>
    </rPh>
    <rPh sb="21" eb="23">
      <t>ニンズウ</t>
    </rPh>
    <rPh sb="23" eb="24">
      <t>ヒョウ</t>
    </rPh>
    <phoneticPr fontId="3"/>
  </si>
  <si>
    <t>5/21(木）～8/17(火)</t>
    <rPh sb="13" eb="14">
      <t>カ</t>
    </rPh>
    <phoneticPr fontId="3"/>
  </si>
  <si>
    <t>8/21(木)～11/17(火)</t>
    <rPh sb="5" eb="6">
      <t>モク</t>
    </rPh>
    <phoneticPr fontId="3"/>
  </si>
  <si>
    <t>11/19(土)～2/15(月)</t>
    <rPh sb="6" eb="7">
      <t>ド</t>
    </rPh>
    <rPh sb="14" eb="15">
      <t>ゲツ</t>
    </rPh>
    <phoneticPr fontId="3"/>
  </si>
  <si>
    <t>2/19(木)～3/30(火)</t>
    <rPh sb="5" eb="6">
      <t>モク</t>
    </rPh>
    <rPh sb="13" eb="14">
      <t>カ</t>
    </rPh>
    <phoneticPr fontId="3"/>
  </si>
  <si>
    <t>4/2(木)～4/12(日)</t>
    <rPh sb="4" eb="5">
      <t>モク</t>
    </rPh>
    <rPh sb="12" eb="13">
      <t>ニチ</t>
    </rPh>
    <phoneticPr fontId="3"/>
  </si>
  <si>
    <t>4/18（土）～7/12（日）</t>
    <rPh sb="13" eb="14">
      <t>ニチ</t>
    </rPh>
    <phoneticPr fontId="3"/>
  </si>
  <si>
    <t>7/18(土）～10/18（日）</t>
    <rPh sb="5" eb="6">
      <t>ド</t>
    </rPh>
    <rPh sb="14" eb="15">
      <t>ニチ</t>
    </rPh>
    <phoneticPr fontId="3"/>
  </si>
  <si>
    <t>10/24（土）～1/17（日）</t>
    <rPh sb="6" eb="7">
      <t>ド</t>
    </rPh>
    <rPh sb="14" eb="15">
      <t>ニチ</t>
    </rPh>
    <phoneticPr fontId="3"/>
  </si>
  <si>
    <t>1/23（土）～3/30（火）</t>
    <rPh sb="5" eb="6">
      <t>ド</t>
    </rPh>
    <rPh sb="13" eb="14">
      <t>カ</t>
    </rPh>
    <phoneticPr fontId="3"/>
  </si>
  <si>
    <t>4/2(木)～5/12(火)</t>
    <rPh sb="4" eb="5">
      <t>モク</t>
    </rPh>
    <rPh sb="12" eb="13">
      <t>ヒ</t>
    </rPh>
    <phoneticPr fontId="3"/>
  </si>
  <si>
    <t>5/14(木）から7/27（月）</t>
    <rPh sb="14" eb="15">
      <t>ゲツ</t>
    </rPh>
    <phoneticPr fontId="3"/>
  </si>
  <si>
    <t>7/31（金）～10/27（火）</t>
    <rPh sb="5" eb="6">
      <t>キン</t>
    </rPh>
    <phoneticPr fontId="3"/>
  </si>
  <si>
    <t>10/29（木）～1/26（火）</t>
    <phoneticPr fontId="3"/>
  </si>
  <si>
    <t>2/11（木・祝）～3/30（火）</t>
    <rPh sb="7" eb="8">
      <t>シュク</t>
    </rPh>
    <rPh sb="15" eb="16">
      <t>カ</t>
    </rPh>
    <phoneticPr fontId="3"/>
  </si>
  <si>
    <t xml:space="preserve">
AM 防災訓練
PM 特別鑑賞日</t>
    <phoneticPr fontId="3"/>
  </si>
  <si>
    <t>5/23(土)～9/6(日)</t>
    <rPh sb="4" eb="7">
      <t>ド</t>
    </rPh>
    <rPh sb="11" eb="14">
      <t>ニチ</t>
    </rPh>
    <phoneticPr fontId="3"/>
  </si>
  <si>
    <t>11/7(土)～2/28(日)</t>
    <rPh sb="4" eb="7">
      <t>ド</t>
    </rPh>
    <rPh sb="13" eb="14">
      <t>ニチ</t>
    </rPh>
    <phoneticPr fontId="3"/>
  </si>
  <si>
    <t xml:space="preserve">閑散期
</t>
    <phoneticPr fontId="3"/>
  </si>
  <si>
    <t>ポスト数</t>
    <rPh sb="3" eb="4">
      <t>スウ</t>
    </rPh>
    <phoneticPr fontId="3"/>
  </si>
  <si>
    <r>
      <t xml:space="preserve">計
</t>
    </r>
    <r>
      <rPr>
        <sz val="9"/>
        <rFont val="HGP明朝B"/>
        <family val="1"/>
        <charset val="128"/>
      </rPr>
      <t>(千円未満四捨五入)</t>
    </r>
  </si>
  <si>
    <t>4/30（木）開館の場合</t>
    <rPh sb="5" eb="6">
      <t>モク</t>
    </rPh>
    <rPh sb="7" eb="9">
      <t>カイカン</t>
    </rPh>
    <rPh sb="10" eb="12">
      <t>バアイ</t>
    </rPh>
    <phoneticPr fontId="3"/>
  </si>
  <si>
    <t>(@×14月)</t>
    <rPh sb="5" eb="6">
      <t>ツキ</t>
    </rPh>
    <phoneticPr fontId="3"/>
  </si>
  <si>
    <t>(@×7.75ｈ)</t>
    <phoneticPr fontId="3"/>
  </si>
  <si>
    <t>トーベとムーミン</t>
  </si>
  <si>
    <t>収蔵品特集展</t>
    <rPh sb="0" eb="5">
      <t>シュウゾウヒントクシュウ</t>
    </rPh>
    <rPh sb="5" eb="6">
      <t>テン</t>
    </rPh>
    <phoneticPr fontId="3"/>
  </si>
  <si>
    <t>古代エジプト</t>
    <rPh sb="0" eb="2">
      <t>コダイ</t>
    </rPh>
    <phoneticPr fontId="3"/>
  </si>
  <si>
    <t>カンディンスキー</t>
  </si>
  <si>
    <t>辰野登恵子</t>
    <rPh sb="0" eb="5">
      <t>タツノトエコ</t>
    </rPh>
    <phoneticPr fontId="3"/>
  </si>
  <si>
    <t>(共催：ABN・信毎)</t>
    <rPh sb="8" eb="10">
      <t>シンマイ</t>
    </rPh>
    <phoneticPr fontId="3"/>
  </si>
  <si>
    <t>(共催：TSB・信毎)</t>
    <rPh sb="8" eb="10">
      <t>シンマイ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</si>
</sst>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#,##0_);[Red]\(#,##0\)"/>
    <numFmt numFmtId="178" formatCode="#,##0;&quot;△ &quot;#,##0"/>
    <numFmt numFmtId="179" formatCode="#,##0.0;[Red]\-#,##0.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1"/>
      <name val="HGP明朝B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HGP明朝B"/>
      <family val="1"/>
      <charset val="128"/>
    </font>
    <font>
      <sz val="11"/>
      <color theme="1"/>
      <name val="HGP明朝B"/>
      <family val="1"/>
      <charset val="128"/>
    </font>
    <font>
      <sz val="12"/>
      <name val="HGP明朝B"/>
      <family val="1"/>
      <charset val="128"/>
    </font>
    <font>
      <sz val="12"/>
      <color theme="1"/>
      <name val="HGP明朝B"/>
      <family val="1"/>
      <charset val="128"/>
    </font>
    <font>
      <b/>
      <sz val="10"/>
      <color theme="1"/>
      <name val="HGP明朝B"/>
      <family val="1"/>
      <charset val="128"/>
    </font>
    <font>
      <sz val="10"/>
      <name val="HGP明朝B"/>
      <family val="1"/>
      <charset val="128"/>
    </font>
    <font>
      <sz val="10"/>
      <color rgb="FFFF0000"/>
      <name val="HGP明朝B"/>
      <family val="1"/>
      <charset val="128"/>
    </font>
    <font>
      <sz val="11"/>
      <name val="HGP明朝B"/>
      <family val="1"/>
      <charset val="128"/>
    </font>
    <font>
      <sz val="9"/>
      <name val="HGP明朝B"/>
      <family val="1"/>
      <charset val="128"/>
    </font>
    <font>
      <b/>
      <sz val="11"/>
      <name val="HGP明朝B"/>
      <family val="1"/>
      <charset val="128"/>
    </font>
    <font>
      <sz val="11"/>
      <color rgb="FFFF0000"/>
      <name val="HGP明朝B"/>
      <family val="1"/>
      <charset val="128"/>
    </font>
    <font>
      <b/>
      <sz val="11"/>
      <color theme="1"/>
      <name val="HGP明朝B"/>
      <family val="1"/>
      <charset val="128"/>
    </font>
    <font>
      <b/>
      <sz val="10"/>
      <name val="HGP明朝B"/>
      <family val="1"/>
      <charset val="128"/>
    </font>
    <font>
      <b/>
      <sz val="9"/>
      <name val="HGP明朝B"/>
      <family val="1"/>
      <charset val="128"/>
    </font>
    <font>
      <sz val="9"/>
      <color rgb="FFFF0000"/>
      <name val="HGP明朝B"/>
      <family val="1"/>
      <charset val="128"/>
    </font>
    <font>
      <sz val="9"/>
      <color theme="1"/>
      <name val="HGP明朝B"/>
      <family val="1"/>
      <charset val="128"/>
    </font>
    <font>
      <i/>
      <sz val="10"/>
      <name val="HGP明朝B"/>
      <family val="1"/>
      <charset val="128"/>
    </font>
    <font>
      <i/>
      <sz val="11"/>
      <name val="HGP明朝B"/>
      <family val="1"/>
      <charset val="128"/>
    </font>
    <font>
      <b/>
      <i/>
      <sz val="11"/>
      <name val="HGP明朝B"/>
      <family val="1"/>
      <charset val="128"/>
    </font>
    <font>
      <b/>
      <sz val="12"/>
      <color rgb="FFFF0000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b/>
      <sz val="10"/>
      <color rgb="FFFF0000"/>
      <name val="HGP明朝B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56" fontId="9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8" fillId="4" borderId="5" xfId="0" applyFont="1" applyFill="1" applyBorder="1" applyAlignment="1">
      <alignment horizontal="center" vertical="center" wrapText="1" shrinkToFit="1"/>
    </xf>
    <xf numFmtId="0" fontId="13" fillId="4" borderId="8" xfId="0" applyFont="1" applyFill="1" applyBorder="1" applyAlignment="1">
      <alignment horizontal="center" vertical="center" shrinkToFit="1"/>
    </xf>
    <xf numFmtId="0" fontId="13" fillId="4" borderId="9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38" fontId="11" fillId="0" borderId="10" xfId="1" applyFont="1" applyBorder="1" applyAlignment="1">
      <alignment horizontal="center" vertical="center" shrinkToFit="1"/>
    </xf>
    <xf numFmtId="38" fontId="11" fillId="0" borderId="11" xfId="1" applyFont="1" applyBorder="1" applyAlignment="1">
      <alignment horizontal="center" vertical="center" shrinkToFit="1"/>
    </xf>
    <xf numFmtId="38" fontId="11" fillId="0" borderId="4" xfId="1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38" fontId="13" fillId="0" borderId="0" xfId="1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1" fillId="3" borderId="0" xfId="0" applyFont="1" applyFill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wrapText="1" shrinkToFit="1"/>
    </xf>
    <xf numFmtId="0" fontId="11" fillId="3" borderId="10" xfId="0" applyFont="1" applyFill="1" applyBorder="1" applyAlignment="1">
      <alignment horizontal="center" vertical="center" shrinkToFit="1"/>
    </xf>
    <xf numFmtId="38" fontId="13" fillId="3" borderId="0" xfId="1" applyFont="1" applyFill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38" fontId="11" fillId="0" borderId="4" xfId="1" applyFont="1" applyFill="1" applyBorder="1" applyAlignment="1">
      <alignment horizontal="center" vertical="center" shrinkToFit="1"/>
    </xf>
    <xf numFmtId="38" fontId="13" fillId="0" borderId="0" xfId="0" applyNumberFormat="1" applyFont="1" applyAlignment="1">
      <alignment horizontal="center" vertical="center" shrinkToFit="1"/>
    </xf>
    <xf numFmtId="0" fontId="11" fillId="0" borderId="18" xfId="0" applyFont="1" applyBorder="1" applyAlignment="1">
      <alignment horizontal="right" vertical="center" shrinkToFit="1"/>
    </xf>
    <xf numFmtId="0" fontId="10" fillId="0" borderId="0" xfId="0" applyFont="1" applyAlignment="1">
      <alignment vertical="center" wrapText="1" shrinkToFit="1"/>
    </xf>
    <xf numFmtId="38" fontId="9" fillId="0" borderId="2" xfId="1" applyFont="1" applyBorder="1" applyAlignment="1">
      <alignment horizontal="center" vertical="center" shrinkToFit="1"/>
    </xf>
    <xf numFmtId="38" fontId="9" fillId="0" borderId="19" xfId="1" quotePrefix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177" fontId="11" fillId="0" borderId="1" xfId="1" applyNumberFormat="1" applyFont="1" applyBorder="1" applyAlignment="1">
      <alignment horizontal="center" vertical="center" shrinkToFit="1"/>
    </xf>
    <xf numFmtId="38" fontId="9" fillId="0" borderId="0" xfId="1" applyFont="1" applyBorder="1" applyAlignment="1">
      <alignment horizontal="center" vertical="center" wrapText="1" shrinkToFit="1"/>
    </xf>
    <xf numFmtId="177" fontId="9" fillId="0" borderId="22" xfId="1" applyNumberFormat="1" applyFont="1" applyBorder="1" applyAlignment="1">
      <alignment horizontal="center" vertical="center" shrinkToFit="1"/>
    </xf>
    <xf numFmtId="38" fontId="9" fillId="0" borderId="22" xfId="1" applyFont="1" applyBorder="1" applyAlignment="1">
      <alignment horizontal="center" vertical="center" wrapText="1" shrinkToFit="1"/>
    </xf>
    <xf numFmtId="38" fontId="9" fillId="0" borderId="0" xfId="0" applyNumberFormat="1" applyFont="1" applyAlignment="1">
      <alignment horizontal="center" vertical="center" shrinkToFit="1"/>
    </xf>
    <xf numFmtId="38" fontId="9" fillId="0" borderId="1" xfId="1" applyFont="1" applyBorder="1" applyAlignment="1">
      <alignment horizontal="center" vertical="center" wrapText="1" shrinkToFit="1"/>
    </xf>
    <xf numFmtId="0" fontId="9" fillId="0" borderId="23" xfId="0" applyFont="1" applyBorder="1" applyAlignment="1">
      <alignment horizontal="center" vertical="center" shrinkToFit="1"/>
    </xf>
    <xf numFmtId="0" fontId="16" fillId="5" borderId="24" xfId="0" applyFont="1" applyFill="1" applyBorder="1" applyAlignment="1">
      <alignment horizontal="center" vertical="center" shrinkToFit="1"/>
    </xf>
    <xf numFmtId="38" fontId="9" fillId="0" borderId="25" xfId="0" applyNumberFormat="1" applyFont="1" applyBorder="1" applyAlignment="1">
      <alignment horizontal="center" vertical="center" shrinkToFit="1"/>
    </xf>
    <xf numFmtId="38" fontId="11" fillId="0" borderId="1" xfId="1" applyFont="1" applyBorder="1" applyAlignment="1">
      <alignment horizontal="center" vertical="center" wrapText="1" shrinkToFit="1"/>
    </xf>
    <xf numFmtId="38" fontId="11" fillId="0" borderId="5" xfId="1" applyFont="1" applyBorder="1" applyAlignment="1">
      <alignment horizontal="center" vertical="center" wrapText="1" shrinkToFit="1"/>
    </xf>
    <xf numFmtId="38" fontId="13" fillId="0" borderId="21" xfId="1" applyFont="1" applyBorder="1" applyAlignment="1">
      <alignment horizontal="center" vertical="center" wrapText="1" shrinkToFit="1"/>
    </xf>
    <xf numFmtId="38" fontId="11" fillId="0" borderId="23" xfId="1" applyFont="1" applyBorder="1" applyAlignment="1">
      <alignment horizontal="center" vertical="center" wrapText="1" shrinkToFit="1"/>
    </xf>
    <xf numFmtId="0" fontId="12" fillId="0" borderId="0" xfId="0" applyFont="1" applyAlignment="1">
      <alignment horizontal="center" vertical="top" shrinkToFit="1"/>
    </xf>
    <xf numFmtId="0" fontId="13" fillId="0" borderId="0" xfId="0" applyFont="1">
      <alignment vertical="center"/>
    </xf>
    <xf numFmtId="0" fontId="9" fillId="0" borderId="19" xfId="0" applyFont="1" applyBorder="1" applyAlignment="1">
      <alignment horizontal="center" vertical="center" shrinkToFit="1"/>
    </xf>
    <xf numFmtId="0" fontId="12" fillId="0" borderId="26" xfId="0" applyFont="1" applyBorder="1" applyAlignment="1">
      <alignment vertical="center" shrinkToFit="1"/>
    </xf>
    <xf numFmtId="0" fontId="9" fillId="0" borderId="26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2" fillId="0" borderId="27" xfId="0" applyFont="1" applyBorder="1" applyAlignment="1">
      <alignment vertical="center" shrinkToFit="1"/>
    </xf>
    <xf numFmtId="0" fontId="9" fillId="0" borderId="27" xfId="0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vertical="center" shrinkToFit="1"/>
    </xf>
    <xf numFmtId="0" fontId="19" fillId="0" borderId="28" xfId="0" applyFont="1" applyBorder="1" applyAlignment="1">
      <alignment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19" fillId="0" borderId="26" xfId="0" applyFont="1" applyBorder="1" applyAlignment="1">
      <alignment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23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4" borderId="5" xfId="0" applyFont="1" applyFill="1" applyBorder="1" applyAlignment="1">
      <alignment horizontal="center" vertical="center" wrapText="1" shrinkToFit="1"/>
    </xf>
    <xf numFmtId="38" fontId="13" fillId="0" borderId="5" xfId="1" applyFont="1" applyBorder="1" applyAlignment="1">
      <alignment horizontal="center" vertical="center" wrapText="1" shrinkToFit="1"/>
    </xf>
    <xf numFmtId="38" fontId="13" fillId="0" borderId="21" xfId="1" applyFont="1" applyBorder="1" applyAlignment="1">
      <alignment horizontal="center" vertical="center" shrinkToFit="1"/>
    </xf>
    <xf numFmtId="38" fontId="13" fillId="3" borderId="21" xfId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vertical="center" wrapText="1" shrinkToFit="1"/>
    </xf>
    <xf numFmtId="0" fontId="14" fillId="3" borderId="4" xfId="0" applyFont="1" applyFill="1" applyBorder="1" applyAlignment="1">
      <alignment vertical="center" wrapText="1" shrinkToFit="1"/>
    </xf>
    <xf numFmtId="0" fontId="9" fillId="0" borderId="12" xfId="0" applyFont="1" applyBorder="1" applyAlignment="1">
      <alignment horizontal="center" vertical="center" shrinkToFit="1"/>
    </xf>
    <xf numFmtId="38" fontId="12" fillId="0" borderId="0" xfId="1" applyFont="1" applyBorder="1" applyAlignment="1">
      <alignment horizontal="center" vertical="center" wrapText="1" shrinkToFit="1"/>
    </xf>
    <xf numFmtId="38" fontId="6" fillId="0" borderId="12" xfId="1" applyFont="1" applyBorder="1" applyAlignment="1">
      <alignment vertical="center" shrinkToFit="1"/>
    </xf>
    <xf numFmtId="178" fontId="6" fillId="0" borderId="0" xfId="0" applyNumberFormat="1" applyFont="1" applyAlignment="1">
      <alignment vertical="center" shrinkToFit="1"/>
    </xf>
    <xf numFmtId="179" fontId="11" fillId="0" borderId="25" xfId="1" applyNumberFormat="1" applyFont="1" applyBorder="1" applyAlignment="1">
      <alignment horizontal="center" vertical="center" wrapText="1" shrinkToFit="1"/>
    </xf>
    <xf numFmtId="38" fontId="13" fillId="5" borderId="21" xfId="0" applyNumberFormat="1" applyFont="1" applyFill="1" applyBorder="1" applyAlignment="1">
      <alignment horizontal="center" vertical="center" shrinkToFit="1"/>
    </xf>
    <xf numFmtId="38" fontId="13" fillId="0" borderId="0" xfId="1" applyFont="1" applyFill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0" fontId="9" fillId="0" borderId="0" xfId="0" applyFont="1" applyAlignment="1">
      <alignment horizontal="center" shrinkToFit="1"/>
    </xf>
    <xf numFmtId="0" fontId="11" fillId="0" borderId="0" xfId="0" applyFont="1" applyAlignment="1">
      <alignment horizontal="center" vertical="top" shrinkToFit="1"/>
    </xf>
    <xf numFmtId="0" fontId="5" fillId="0" borderId="0" xfId="0" applyFont="1" applyAlignment="1">
      <alignment horizontal="center" vertical="top" shrinkToFit="1"/>
    </xf>
    <xf numFmtId="0" fontId="20" fillId="0" borderId="1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right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21" fillId="0" borderId="8" xfId="0" applyFont="1" applyBorder="1" applyAlignment="1">
      <alignment horizontal="center" vertical="center" shrinkToFit="1"/>
    </xf>
    <xf numFmtId="0" fontId="22" fillId="4" borderId="8" xfId="0" applyFont="1" applyFill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2" fillId="4" borderId="9" xfId="0" applyFont="1" applyFill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38" fontId="10" fillId="3" borderId="20" xfId="1" quotePrefix="1" applyFont="1" applyFill="1" applyBorder="1" applyAlignment="1">
      <alignment horizontal="center" vertical="center" wrapText="1" shrinkToFit="1"/>
    </xf>
    <xf numFmtId="0" fontId="10" fillId="0" borderId="1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wrapText="1" shrinkToFit="1"/>
    </xf>
    <xf numFmtId="0" fontId="23" fillId="2" borderId="0" xfId="0" applyFont="1" applyFill="1" applyAlignment="1">
      <alignment vertical="center" shrinkToFit="1"/>
    </xf>
    <xf numFmtId="38" fontId="23" fillId="6" borderId="17" xfId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38" fontId="24" fillId="0" borderId="0" xfId="0" applyNumberFormat="1" applyFont="1" applyAlignment="1">
      <alignment vertical="center" shrinkToFit="1"/>
    </xf>
    <xf numFmtId="0" fontId="25" fillId="0" borderId="0" xfId="0" applyFont="1" applyAlignment="1">
      <alignment vertical="center" shrinkToFit="1"/>
    </xf>
    <xf numFmtId="176" fontId="14" fillId="0" borderId="0" xfId="0" applyNumberFormat="1" applyFont="1" applyAlignment="1">
      <alignment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shrinkToFi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74083</xdr:colOff>
      <xdr:row>44</xdr:row>
      <xdr:rowOff>63500</xdr:rowOff>
    </xdr:from>
    <xdr:to>
      <xdr:col>4</xdr:col>
      <xdr:colOff>1132417</xdr:colOff>
      <xdr:row>47</xdr:row>
      <xdr:rowOff>190500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3A993FC-EDAE-4647-97A6-DAE25C7120D8}"/>
            </a:ext>
          </a:extLst>
        </xdr:cNvPr>
        <xdr:cNvSpPr/>
      </xdr:nvSpPr>
      <xdr:spPr>
        <a:xfrm>
          <a:off x="3722158" y="9969500"/>
          <a:ext cx="1058334" cy="841375"/>
        </a:xfrm>
        <a:prstGeom prst="roundRect">
          <a:avLst/>
        </a:prstGeom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インクルーシブ事業に計上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4FD83-9A62-4B6C-ABB8-E64FA90E2155}">
  <sheetPr>
    <tabColor rgb="FFFF0000"/>
    <pageSetUpPr fitToPage="1"/>
  </sheetPr>
  <dimension ref="A1:L69"/>
  <sheetViews>
    <sheetView tabSelected="1" view="pageBreakPreview" zoomScale="90" zoomScaleNormal="100" zoomScaleSheetLayoutView="90" workbookViewId="0">
      <selection activeCell="C6" sqref="C6:G8"/>
    </sheetView>
  </sheetViews>
  <sheetFormatPr defaultRowHeight="12" x14ac:dyDescent="0.4"/>
  <cols>
    <col min="1" max="1" width="0.75" style="2" customWidth="1"/>
    <col min="2" max="2" width="15.625" style="2" customWidth="1"/>
    <col min="3" max="7" width="15.75" style="2" customWidth="1"/>
    <col min="8" max="8" width="15.75" style="2" hidden="1" customWidth="1"/>
    <col min="9" max="9" width="14.25" style="2" customWidth="1"/>
    <col min="10" max="10" width="0.75" style="2" customWidth="1"/>
    <col min="11" max="11" width="12.375" style="2" customWidth="1"/>
    <col min="12" max="12" width="9.125" style="2" customWidth="1"/>
    <col min="13" max="14" width="16.375" style="2" customWidth="1"/>
    <col min="15" max="16384" width="9" style="2"/>
  </cols>
  <sheetData>
    <row r="1" spans="2:9" ht="21.75" customHeight="1" x14ac:dyDescent="0.15">
      <c r="B1" s="147" t="s">
        <v>67</v>
      </c>
      <c r="C1" s="147"/>
      <c r="D1" s="147"/>
      <c r="E1" s="147"/>
      <c r="F1" s="147"/>
      <c r="G1" s="146"/>
      <c r="I1" s="1"/>
    </row>
    <row r="2" spans="2:9" ht="6" customHeight="1" x14ac:dyDescent="0.4">
      <c r="B2" s="3"/>
      <c r="C2" s="3"/>
      <c r="D2" s="3"/>
      <c r="E2" s="3"/>
      <c r="H2" s="118"/>
    </row>
    <row r="3" spans="2:9" ht="15.75" customHeight="1" x14ac:dyDescent="0.4">
      <c r="B3" s="126" t="s">
        <v>0</v>
      </c>
      <c r="C3" s="141">
        <v>307</v>
      </c>
      <c r="D3" s="125" t="s">
        <v>1</v>
      </c>
      <c r="G3" s="118" t="s">
        <v>88</v>
      </c>
    </row>
    <row r="4" spans="2:9" ht="5.25" customHeight="1" x14ac:dyDescent="0.4">
      <c r="B4" s="4"/>
      <c r="C4" s="6"/>
      <c r="D4" s="5"/>
    </row>
    <row r="5" spans="2:9" ht="14.25" hidden="1" customHeight="1" x14ac:dyDescent="0.4">
      <c r="B5" s="148" t="s">
        <v>2</v>
      </c>
      <c r="C5" s="148"/>
      <c r="D5" s="148"/>
      <c r="E5" s="148"/>
      <c r="F5" s="148"/>
    </row>
    <row r="6" spans="2:9" ht="18.75" customHeight="1" x14ac:dyDescent="0.4">
      <c r="B6" s="7" t="s">
        <v>3</v>
      </c>
      <c r="C6" s="8"/>
      <c r="D6" s="105"/>
      <c r="E6" s="9"/>
      <c r="F6" s="106"/>
      <c r="G6" s="107"/>
      <c r="H6" s="10"/>
    </row>
    <row r="7" spans="2:9" ht="18" customHeight="1" x14ac:dyDescent="0.4">
      <c r="B7" s="7" t="s">
        <v>4</v>
      </c>
      <c r="C7" s="12" t="s">
        <v>91</v>
      </c>
      <c r="D7" s="11" t="s">
        <v>92</v>
      </c>
      <c r="E7" s="11" t="s">
        <v>93</v>
      </c>
      <c r="F7" s="12" t="s">
        <v>94</v>
      </c>
      <c r="G7" s="12" t="s">
        <v>95</v>
      </c>
      <c r="H7" s="12"/>
    </row>
    <row r="8" spans="2:9" ht="18.75" customHeight="1" x14ac:dyDescent="0.4">
      <c r="B8" s="7" t="s">
        <v>5</v>
      </c>
      <c r="C8" s="13" t="s">
        <v>96</v>
      </c>
      <c r="D8" s="13"/>
      <c r="E8" s="13" t="s">
        <v>97</v>
      </c>
      <c r="F8" s="14"/>
      <c r="G8" s="108"/>
      <c r="H8" s="13"/>
    </row>
    <row r="9" spans="2:9" ht="21" customHeight="1" x14ac:dyDescent="0.15">
      <c r="B9" s="15" t="s">
        <v>6</v>
      </c>
      <c r="C9" s="16" t="s">
        <v>53</v>
      </c>
      <c r="D9" s="17" t="s">
        <v>52</v>
      </c>
      <c r="E9" s="17" t="s">
        <v>54</v>
      </c>
      <c r="F9" s="18" t="s">
        <v>55</v>
      </c>
      <c r="G9" s="19" t="s">
        <v>56</v>
      </c>
      <c r="H9" s="19"/>
      <c r="I9" s="119" t="s">
        <v>7</v>
      </c>
    </row>
    <row r="10" spans="2:9" ht="18.75" customHeight="1" thickBot="1" x14ac:dyDescent="0.45">
      <c r="B10" s="15" t="s">
        <v>8</v>
      </c>
      <c r="C10" s="21">
        <v>10</v>
      </c>
      <c r="D10" s="22">
        <v>36</v>
      </c>
      <c r="E10" s="22">
        <v>81</v>
      </c>
      <c r="F10" s="23">
        <v>45</v>
      </c>
      <c r="G10" s="23">
        <v>58</v>
      </c>
      <c r="H10" s="23"/>
      <c r="I10" s="121">
        <f>SUM(C10:H10)</f>
        <v>230</v>
      </c>
    </row>
    <row r="11" spans="2:9" ht="18.95" customHeight="1" thickBot="1" x14ac:dyDescent="0.2">
      <c r="B11" s="15" t="s">
        <v>9</v>
      </c>
      <c r="C11" s="25">
        <v>0</v>
      </c>
      <c r="D11" s="26">
        <v>7</v>
      </c>
      <c r="E11" s="25">
        <v>0</v>
      </c>
      <c r="F11" s="26">
        <v>7</v>
      </c>
      <c r="G11" s="26">
        <v>7</v>
      </c>
      <c r="H11" s="25"/>
      <c r="I11" s="119" t="s">
        <v>65</v>
      </c>
    </row>
    <row r="12" spans="2:9" ht="18.95" customHeight="1" thickBot="1" x14ac:dyDescent="0.45">
      <c r="B12" s="28" t="s">
        <v>10</v>
      </c>
      <c r="C12" s="29">
        <v>0</v>
      </c>
      <c r="D12" s="30">
        <v>8</v>
      </c>
      <c r="E12" s="29">
        <v>0</v>
      </c>
      <c r="F12" s="30">
        <v>8</v>
      </c>
      <c r="G12" s="30">
        <v>8</v>
      </c>
      <c r="H12" s="29"/>
      <c r="I12" s="120">
        <f>SUM(D10,F10,G10)</f>
        <v>139</v>
      </c>
    </row>
    <row r="13" spans="2:9" ht="18.95" customHeight="1" x14ac:dyDescent="0.4">
      <c r="B13" s="31" t="s">
        <v>11</v>
      </c>
      <c r="C13" s="32">
        <f>C10*C12</f>
        <v>0</v>
      </c>
      <c r="D13" s="33">
        <f t="shared" ref="D13:H13" si="0">D10*D12</f>
        <v>288</v>
      </c>
      <c r="E13" s="34">
        <f>E10*E12</f>
        <v>0</v>
      </c>
      <c r="F13" s="34">
        <f t="shared" si="0"/>
        <v>360</v>
      </c>
      <c r="G13" s="34">
        <f t="shared" si="0"/>
        <v>464</v>
      </c>
      <c r="H13" s="34">
        <f t="shared" si="0"/>
        <v>0</v>
      </c>
      <c r="I13" s="115">
        <f>SUM(C13:H13)</f>
        <v>1112</v>
      </c>
    </row>
    <row r="14" spans="2:9" ht="9" customHeight="1" x14ac:dyDescent="0.4">
      <c r="I14" s="5"/>
    </row>
    <row r="15" spans="2:9" ht="31.5" customHeight="1" x14ac:dyDescent="0.4">
      <c r="B15" s="7" t="s">
        <v>13</v>
      </c>
      <c r="C15" s="39" t="s">
        <v>62</v>
      </c>
      <c r="D15" s="39" t="s">
        <v>14</v>
      </c>
      <c r="E15" s="19" t="s">
        <v>15</v>
      </c>
      <c r="F15" s="39" t="s">
        <v>16</v>
      </c>
      <c r="G15" s="39" t="s">
        <v>63</v>
      </c>
      <c r="H15" s="39"/>
      <c r="I15" s="35"/>
    </row>
    <row r="16" spans="2:9" ht="21" customHeight="1" x14ac:dyDescent="0.4">
      <c r="B16" s="16" t="s">
        <v>12</v>
      </c>
      <c r="C16" s="19" t="s">
        <v>66</v>
      </c>
      <c r="D16" s="19" t="s">
        <v>68</v>
      </c>
      <c r="E16" s="19" t="s">
        <v>69</v>
      </c>
      <c r="F16" s="19" t="s">
        <v>70</v>
      </c>
      <c r="G16" s="19" t="s">
        <v>71</v>
      </c>
      <c r="H16" s="19"/>
      <c r="I16" s="37"/>
    </row>
    <row r="17" spans="1:9" ht="18.95" customHeight="1" thickBot="1" x14ac:dyDescent="0.45">
      <c r="B17" s="16" t="s">
        <v>8</v>
      </c>
      <c r="C17" s="40">
        <v>43</v>
      </c>
      <c r="D17" s="40">
        <v>77</v>
      </c>
      <c r="E17" s="40">
        <v>77</v>
      </c>
      <c r="F17" s="40">
        <v>71</v>
      </c>
      <c r="G17" s="40">
        <v>35</v>
      </c>
      <c r="H17" s="40"/>
      <c r="I17" s="41">
        <f>SUM(C17:H17)</f>
        <v>303</v>
      </c>
    </row>
    <row r="18" spans="1:9" ht="18.75" customHeight="1" thickBot="1" x14ac:dyDescent="0.45">
      <c r="B18" s="31" t="s">
        <v>9</v>
      </c>
      <c r="C18" s="25">
        <v>3</v>
      </c>
      <c r="D18" s="25">
        <v>3</v>
      </c>
      <c r="E18" s="25">
        <v>3</v>
      </c>
      <c r="F18" s="25">
        <v>3</v>
      </c>
      <c r="G18" s="25">
        <v>3</v>
      </c>
      <c r="H18" s="25"/>
      <c r="I18" s="38"/>
    </row>
    <row r="19" spans="1:9" ht="18.95" customHeight="1" thickBot="1" x14ac:dyDescent="0.45">
      <c r="B19" s="28" t="s">
        <v>10</v>
      </c>
      <c r="C19" s="29">
        <v>4</v>
      </c>
      <c r="D19" s="29">
        <v>4</v>
      </c>
      <c r="E19" s="29">
        <v>4</v>
      </c>
      <c r="F19" s="29">
        <v>4</v>
      </c>
      <c r="G19" s="29">
        <v>4</v>
      </c>
      <c r="H19" s="29"/>
      <c r="I19" s="38"/>
    </row>
    <row r="20" spans="1:9" ht="18.95" customHeight="1" x14ac:dyDescent="0.4">
      <c r="B20" s="31" t="s">
        <v>11</v>
      </c>
      <c r="C20" s="34">
        <f>C17*C19</f>
        <v>172</v>
      </c>
      <c r="D20" s="34">
        <f t="shared" ref="D20" si="1">D17*D19</f>
        <v>308</v>
      </c>
      <c r="E20" s="34">
        <f>E17*E19</f>
        <v>308</v>
      </c>
      <c r="F20" s="34">
        <f>F17*F19</f>
        <v>284</v>
      </c>
      <c r="G20" s="34">
        <f>G17*G19</f>
        <v>140</v>
      </c>
      <c r="H20" s="34">
        <f t="shared" ref="H20" si="2">H17*H19</f>
        <v>0</v>
      </c>
      <c r="I20" s="42">
        <f>SUM(C20:H20)</f>
        <v>1212</v>
      </c>
    </row>
    <row r="21" spans="1:9" ht="8.25" customHeight="1" x14ac:dyDescent="0.4"/>
    <row r="22" spans="1:9" ht="31.5" customHeight="1" x14ac:dyDescent="0.4">
      <c r="A22" s="43"/>
      <c r="B22" s="7" t="s">
        <v>18</v>
      </c>
      <c r="C22" s="39"/>
      <c r="D22" s="19" t="s">
        <v>59</v>
      </c>
      <c r="E22" s="19" t="s">
        <v>60</v>
      </c>
      <c r="F22" s="39" t="s">
        <v>61</v>
      </c>
      <c r="G22" s="39" t="s">
        <v>64</v>
      </c>
    </row>
    <row r="23" spans="1:9" ht="21" customHeight="1" x14ac:dyDescent="0.4">
      <c r="A23" s="43"/>
      <c r="B23" s="19" t="s">
        <v>12</v>
      </c>
      <c r="C23" s="19" t="s">
        <v>72</v>
      </c>
      <c r="D23" s="122" t="s">
        <v>73</v>
      </c>
      <c r="E23" s="122" t="s">
        <v>74</v>
      </c>
      <c r="F23" s="122" t="s">
        <v>75</v>
      </c>
      <c r="G23" s="122" t="s">
        <v>76</v>
      </c>
      <c r="H23" s="5"/>
    </row>
    <row r="24" spans="1:9" ht="18.75" customHeight="1" thickBot="1" x14ac:dyDescent="0.45">
      <c r="A24" s="43"/>
      <c r="B24" s="19" t="s">
        <v>8</v>
      </c>
      <c r="C24" s="40">
        <v>10</v>
      </c>
      <c r="D24" s="123">
        <v>75</v>
      </c>
      <c r="E24" s="123">
        <v>80</v>
      </c>
      <c r="F24" s="123">
        <v>68</v>
      </c>
      <c r="G24" s="123">
        <v>59</v>
      </c>
      <c r="I24" s="44">
        <f>SUM(C24:G24)</f>
        <v>292</v>
      </c>
    </row>
    <row r="25" spans="1:9" ht="18.95" customHeight="1" thickBot="1" x14ac:dyDescent="0.45">
      <c r="A25" s="43"/>
      <c r="B25" s="31" t="s">
        <v>9</v>
      </c>
      <c r="C25" s="25">
        <v>1</v>
      </c>
      <c r="D25" s="127">
        <v>1</v>
      </c>
      <c r="E25" s="127">
        <v>1</v>
      </c>
      <c r="F25" s="127">
        <v>1</v>
      </c>
      <c r="G25" s="127">
        <v>1</v>
      </c>
      <c r="I25" s="45"/>
    </row>
    <row r="26" spans="1:9" ht="18.95" customHeight="1" thickBot="1" x14ac:dyDescent="0.45">
      <c r="A26" s="43"/>
      <c r="B26" s="28" t="s">
        <v>10</v>
      </c>
      <c r="C26" s="29">
        <v>1</v>
      </c>
      <c r="D26" s="128">
        <v>1</v>
      </c>
      <c r="E26" s="128">
        <v>1</v>
      </c>
      <c r="F26" s="128">
        <v>1</v>
      </c>
      <c r="G26" s="128">
        <v>1</v>
      </c>
      <c r="I26" s="45"/>
    </row>
    <row r="27" spans="1:9" ht="18.95" customHeight="1" x14ac:dyDescent="0.4">
      <c r="A27" s="43"/>
      <c r="B27" s="31" t="s">
        <v>11</v>
      </c>
      <c r="C27" s="46">
        <f>C24*C26</f>
        <v>10</v>
      </c>
      <c r="D27" s="129">
        <f>D24*D26</f>
        <v>75</v>
      </c>
      <c r="E27" s="129">
        <f>E24*E26</f>
        <v>80</v>
      </c>
      <c r="F27" s="129">
        <f t="shared" ref="F27:G27" si="3">F24*F26</f>
        <v>68</v>
      </c>
      <c r="G27" s="129">
        <f t="shared" si="3"/>
        <v>59</v>
      </c>
      <c r="I27" s="104">
        <f>SUM(C27:G27)</f>
        <v>292</v>
      </c>
    </row>
    <row r="28" spans="1:9" ht="8.25" customHeight="1" x14ac:dyDescent="0.4"/>
    <row r="29" spans="1:9" ht="30" customHeight="1" x14ac:dyDescent="0.4">
      <c r="B29" s="99" t="s">
        <v>19</v>
      </c>
      <c r="C29" s="40" t="s">
        <v>57</v>
      </c>
      <c r="D29" s="116" t="s">
        <v>58</v>
      </c>
      <c r="E29" s="36"/>
      <c r="G29" s="43"/>
    </row>
    <row r="30" spans="1:9" ht="21" customHeight="1" x14ac:dyDescent="0.4">
      <c r="B30" s="19" t="s">
        <v>12</v>
      </c>
      <c r="C30" s="122" t="s">
        <v>83</v>
      </c>
      <c r="D30" s="136" t="s">
        <v>84</v>
      </c>
      <c r="E30" s="36"/>
      <c r="G30" s="43"/>
    </row>
    <row r="31" spans="1:9" ht="18.95" customHeight="1" thickBot="1" x14ac:dyDescent="0.45">
      <c r="B31" s="19" t="s">
        <v>8</v>
      </c>
      <c r="C31" s="123">
        <v>92</v>
      </c>
      <c r="D31" s="137">
        <v>92</v>
      </c>
      <c r="E31" s="47"/>
      <c r="F31" s="24">
        <f>SUM(C31:E31)</f>
        <v>184</v>
      </c>
      <c r="G31" s="43"/>
    </row>
    <row r="32" spans="1:9" ht="18.95" customHeight="1" thickBot="1" x14ac:dyDescent="0.45">
      <c r="B32" s="52" t="s">
        <v>9</v>
      </c>
      <c r="C32" s="127">
        <v>1</v>
      </c>
      <c r="D32" s="130">
        <v>1</v>
      </c>
      <c r="E32" s="26"/>
      <c r="F32" s="5"/>
      <c r="G32" s="43"/>
    </row>
    <row r="33" spans="2:12" ht="18.95" customHeight="1" thickBot="1" x14ac:dyDescent="0.45">
      <c r="B33" s="100" t="s">
        <v>20</v>
      </c>
      <c r="C33" s="128">
        <v>1</v>
      </c>
      <c r="D33" s="131">
        <v>1</v>
      </c>
      <c r="E33" s="30"/>
      <c r="F33" s="5"/>
      <c r="G33" s="43"/>
    </row>
    <row r="34" spans="2:12" ht="18.95" customHeight="1" x14ac:dyDescent="0.4">
      <c r="B34" s="52" t="s">
        <v>11</v>
      </c>
      <c r="C34" s="132">
        <f>C31*C33</f>
        <v>92</v>
      </c>
      <c r="D34" s="133">
        <f>D31*D33</f>
        <v>92</v>
      </c>
      <c r="E34" s="48">
        <f>E31*E33</f>
        <v>0</v>
      </c>
      <c r="F34" s="49">
        <f>SUM(C34:E34)</f>
        <v>184</v>
      </c>
    </row>
    <row r="35" spans="2:12" ht="8.25" customHeight="1" x14ac:dyDescent="0.4">
      <c r="C35" s="55"/>
      <c r="D35" s="55"/>
    </row>
    <row r="36" spans="2:12" ht="30" customHeight="1" x14ac:dyDescent="0.4">
      <c r="B36" s="7" t="s">
        <v>21</v>
      </c>
      <c r="C36" s="39" t="s">
        <v>62</v>
      </c>
      <c r="D36" s="19" t="s">
        <v>14</v>
      </c>
      <c r="E36" s="19" t="s">
        <v>15</v>
      </c>
      <c r="F36" s="19" t="s">
        <v>16</v>
      </c>
      <c r="G36" s="19" t="s">
        <v>17</v>
      </c>
      <c r="H36" s="39"/>
    </row>
    <row r="37" spans="2:12" ht="21" customHeight="1" x14ac:dyDescent="0.4">
      <c r="B37" s="16" t="s">
        <v>12</v>
      </c>
      <c r="C37" s="19" t="s">
        <v>77</v>
      </c>
      <c r="D37" s="19" t="s">
        <v>78</v>
      </c>
      <c r="E37" s="19" t="s">
        <v>79</v>
      </c>
      <c r="F37" s="19" t="s">
        <v>80</v>
      </c>
      <c r="G37" s="19" t="s">
        <v>81</v>
      </c>
      <c r="H37" s="19"/>
    </row>
    <row r="38" spans="2:12" ht="18.75" customHeight="1" thickBot="1" x14ac:dyDescent="0.45">
      <c r="B38" s="19" t="s">
        <v>8</v>
      </c>
      <c r="C38" s="40">
        <v>37</v>
      </c>
      <c r="D38" s="40">
        <v>65</v>
      </c>
      <c r="E38" s="40">
        <v>77</v>
      </c>
      <c r="F38" s="40">
        <v>72</v>
      </c>
      <c r="G38" s="40">
        <v>42</v>
      </c>
      <c r="H38" s="40"/>
      <c r="I38" s="50">
        <f>SUM(C38:H38)</f>
        <v>293</v>
      </c>
    </row>
    <row r="39" spans="2:12" ht="18.75" customHeight="1" thickBot="1" x14ac:dyDescent="0.45">
      <c r="B39" s="39" t="s">
        <v>9</v>
      </c>
      <c r="C39" s="25">
        <v>6</v>
      </c>
      <c r="D39" s="25">
        <v>6</v>
      </c>
      <c r="E39" s="25">
        <v>6</v>
      </c>
      <c r="F39" s="25">
        <v>6</v>
      </c>
      <c r="G39" s="25">
        <v>6</v>
      </c>
      <c r="H39" s="25"/>
      <c r="I39" s="27"/>
    </row>
    <row r="40" spans="2:12" ht="18.95" customHeight="1" thickBot="1" x14ac:dyDescent="0.45">
      <c r="B40" s="51" t="s">
        <v>22</v>
      </c>
      <c r="C40" s="29">
        <v>7</v>
      </c>
      <c r="D40" s="29">
        <v>7</v>
      </c>
      <c r="E40" s="29">
        <v>7</v>
      </c>
      <c r="F40" s="29">
        <v>7</v>
      </c>
      <c r="G40" s="29">
        <v>7</v>
      </c>
      <c r="H40" s="29"/>
      <c r="I40" s="27"/>
    </row>
    <row r="41" spans="2:12" ht="19.5" customHeight="1" x14ac:dyDescent="0.4">
      <c r="B41" s="52" t="s">
        <v>11</v>
      </c>
      <c r="C41" s="53">
        <f>C38*C40</f>
        <v>259</v>
      </c>
      <c r="D41" s="53">
        <f>D38*D40</f>
        <v>455</v>
      </c>
      <c r="E41" s="53">
        <f t="shared" ref="E41:H41" si="4">E38*E40</f>
        <v>539</v>
      </c>
      <c r="F41" s="53">
        <f>F38*F40</f>
        <v>504</v>
      </c>
      <c r="G41" s="53">
        <f t="shared" si="4"/>
        <v>294</v>
      </c>
      <c r="H41" s="53">
        <f t="shared" si="4"/>
        <v>0</v>
      </c>
      <c r="I41" s="54">
        <f>SUM(C41:H41)</f>
        <v>2051</v>
      </c>
    </row>
    <row r="42" spans="2:12" ht="8.25" customHeight="1" x14ac:dyDescent="0.4">
      <c r="B42" s="55"/>
      <c r="C42" s="55"/>
      <c r="D42" s="55"/>
      <c r="E42" s="55"/>
      <c r="F42" s="55"/>
      <c r="G42" s="55"/>
      <c r="H42" s="55"/>
      <c r="I42" s="55"/>
    </row>
    <row r="43" spans="2:12" ht="30" customHeight="1" thickBot="1" x14ac:dyDescent="0.45">
      <c r="B43" s="19"/>
      <c r="C43" s="139" t="s">
        <v>23</v>
      </c>
      <c r="D43" s="138"/>
      <c r="E43" s="39" t="s">
        <v>24</v>
      </c>
      <c r="F43" s="19"/>
      <c r="G43" s="55"/>
      <c r="I43" s="55"/>
    </row>
    <row r="44" spans="2:12" ht="34.5" hidden="1" customHeight="1" thickBot="1" x14ac:dyDescent="0.45">
      <c r="B44" s="19" t="s">
        <v>12</v>
      </c>
      <c r="C44" s="39" t="s">
        <v>51</v>
      </c>
      <c r="D44" s="39" t="s">
        <v>85</v>
      </c>
      <c r="E44" s="39" t="s">
        <v>82</v>
      </c>
      <c r="F44" s="39"/>
      <c r="G44" s="55"/>
    </row>
    <row r="45" spans="2:12" ht="18.75" customHeight="1" thickBot="1" x14ac:dyDescent="0.45">
      <c r="B45" s="19" t="s">
        <v>8</v>
      </c>
      <c r="C45" s="40">
        <f>C3</f>
        <v>307</v>
      </c>
      <c r="D45" s="40"/>
      <c r="E45" s="40"/>
      <c r="F45" s="40"/>
      <c r="G45" s="56">
        <f>SUM(C45:F45)</f>
        <v>307</v>
      </c>
      <c r="I45" s="117" t="s">
        <v>25</v>
      </c>
    </row>
    <row r="46" spans="2:12" ht="18.75" customHeight="1" thickBot="1" x14ac:dyDescent="0.2">
      <c r="B46" s="39" t="s">
        <v>9</v>
      </c>
      <c r="C46" s="25">
        <v>6</v>
      </c>
      <c r="D46" s="25"/>
      <c r="E46" s="25"/>
      <c r="F46" s="25"/>
      <c r="G46" s="27"/>
      <c r="I46" s="57"/>
      <c r="K46" s="143"/>
    </row>
    <row r="47" spans="2:12" ht="18.75" customHeight="1" thickBot="1" x14ac:dyDescent="0.45">
      <c r="B47" s="28" t="s">
        <v>20</v>
      </c>
      <c r="C47" s="29">
        <v>7</v>
      </c>
      <c r="D47" s="29"/>
      <c r="E47" s="29"/>
      <c r="F47" s="29"/>
      <c r="G47" s="27"/>
      <c r="I47" s="142">
        <f>SUM(C13:H13,C20:H20,C27:G27,C34:E34,C41:H41,C48:F48)</f>
        <v>7000</v>
      </c>
      <c r="K47" s="144"/>
      <c r="L47" s="145"/>
    </row>
    <row r="48" spans="2:12" ht="18.75" customHeight="1" thickBot="1" x14ac:dyDescent="0.45">
      <c r="B48" s="52" t="s">
        <v>11</v>
      </c>
      <c r="C48" s="58">
        <f>C45*C47</f>
        <v>2149</v>
      </c>
      <c r="D48" s="58">
        <f>D45*D47</f>
        <v>0</v>
      </c>
      <c r="E48" s="58">
        <f>E45*E47</f>
        <v>0</v>
      </c>
      <c r="F48" s="58">
        <f>F45*F47</f>
        <v>0</v>
      </c>
      <c r="G48" s="59">
        <f>SUM(C48:F48)</f>
        <v>2149</v>
      </c>
      <c r="I48" s="60" t="s">
        <v>26</v>
      </c>
    </row>
    <row r="49" spans="2:12" ht="6" customHeight="1" x14ac:dyDescent="0.4">
      <c r="B49" s="55"/>
      <c r="C49" s="55"/>
      <c r="D49" s="55"/>
      <c r="E49" s="61"/>
      <c r="F49" s="55"/>
      <c r="G49" s="55"/>
      <c r="H49" s="55"/>
      <c r="I49" s="55"/>
    </row>
    <row r="50" spans="2:12" ht="6" customHeight="1" thickBot="1" x14ac:dyDescent="0.45">
      <c r="B50" s="55"/>
      <c r="C50" s="55"/>
      <c r="D50" s="55"/>
      <c r="E50" s="55"/>
      <c r="F50" s="55"/>
      <c r="G50" s="55"/>
      <c r="H50" s="55"/>
      <c r="I50" s="55"/>
    </row>
    <row r="51" spans="2:12" ht="18" customHeight="1" x14ac:dyDescent="0.4">
      <c r="B51" s="62" t="s">
        <v>27</v>
      </c>
      <c r="C51" s="63" t="s">
        <v>28</v>
      </c>
      <c r="D51" s="64" t="s">
        <v>29</v>
      </c>
      <c r="E51" s="64" t="s">
        <v>30</v>
      </c>
      <c r="F51" s="55"/>
      <c r="G51" s="55"/>
      <c r="H51" s="55"/>
      <c r="I51" s="20"/>
    </row>
    <row r="52" spans="2:12" ht="18" customHeight="1" x14ac:dyDescent="0.4">
      <c r="B52" s="65" t="s">
        <v>11</v>
      </c>
      <c r="C52" s="134" t="s">
        <v>90</v>
      </c>
      <c r="D52" s="66" t="s">
        <v>31</v>
      </c>
      <c r="E52" s="135" t="s">
        <v>89</v>
      </c>
      <c r="F52" s="55"/>
      <c r="G52" s="55"/>
      <c r="H52" s="55"/>
      <c r="I52" s="20"/>
    </row>
    <row r="53" spans="2:12" ht="23.25" customHeight="1" thickBot="1" x14ac:dyDescent="0.2">
      <c r="B53" s="67">
        <f>I47</f>
        <v>7000</v>
      </c>
      <c r="C53" s="101"/>
      <c r="D53" s="102">
        <f>B53*C53</f>
        <v>0</v>
      </c>
      <c r="E53" s="103"/>
      <c r="F53" s="124" t="s">
        <v>32</v>
      </c>
      <c r="G53" s="55"/>
      <c r="H53" s="55"/>
      <c r="I53" s="68"/>
    </row>
    <row r="54" spans="2:12" ht="7.5" customHeight="1" thickBot="1" x14ac:dyDescent="0.45">
      <c r="B54" s="69"/>
      <c r="C54" s="70"/>
      <c r="D54" s="68"/>
      <c r="E54" s="68"/>
      <c r="G54" s="71"/>
      <c r="H54" s="68"/>
    </row>
    <row r="55" spans="2:12" ht="30" customHeight="1" x14ac:dyDescent="0.15">
      <c r="B55" s="72" t="s">
        <v>33</v>
      </c>
      <c r="C55" s="52" t="s">
        <v>34</v>
      </c>
      <c r="D55" s="140" t="s">
        <v>87</v>
      </c>
      <c r="E55" s="73" t="s">
        <v>36</v>
      </c>
      <c r="F55" s="74" t="s">
        <v>37</v>
      </c>
      <c r="G55" s="75" t="s">
        <v>38</v>
      </c>
      <c r="H55" s="109"/>
      <c r="I55" s="110"/>
      <c r="K55" s="143"/>
      <c r="L55" s="143"/>
    </row>
    <row r="56" spans="2:12" ht="23.25" customHeight="1" thickBot="1" x14ac:dyDescent="0.45">
      <c r="B56" s="76">
        <f>SUM(D53:E53)</f>
        <v>0</v>
      </c>
      <c r="C56" s="77">
        <f>(B56*0.1)</f>
        <v>0</v>
      </c>
      <c r="D56" s="78">
        <f>ROUND(SUM(B56:C56),-3)</f>
        <v>0</v>
      </c>
      <c r="E56" s="79">
        <f>ROUNDDOWN(D56*0.1,0)</f>
        <v>0</v>
      </c>
      <c r="F56" s="114">
        <f>D56+E56</f>
        <v>0</v>
      </c>
      <c r="G56" s="113">
        <f>F56/12</f>
        <v>0</v>
      </c>
      <c r="H56" s="111"/>
      <c r="I56" s="112"/>
      <c r="K56" s="144"/>
      <c r="L56" s="144"/>
    </row>
    <row r="57" spans="2:12" ht="7.5" customHeight="1" x14ac:dyDescent="0.4">
      <c r="B57" s="55"/>
      <c r="C57" s="80"/>
      <c r="D57" s="55"/>
      <c r="E57" s="55"/>
      <c r="F57" s="55"/>
      <c r="G57" s="55"/>
      <c r="H57" s="55"/>
      <c r="I57" s="55"/>
    </row>
    <row r="58" spans="2:12" ht="19.5" customHeight="1" x14ac:dyDescent="0.4">
      <c r="B58" s="55"/>
      <c r="C58" s="80"/>
      <c r="D58" s="55"/>
      <c r="E58" s="55"/>
      <c r="F58" s="55"/>
      <c r="G58" s="55"/>
      <c r="H58" s="55"/>
      <c r="I58" s="55"/>
    </row>
    <row r="59" spans="2:12" ht="19.5" customHeight="1" x14ac:dyDescent="0.4">
      <c r="B59" s="55"/>
      <c r="C59" s="80"/>
      <c r="D59" s="55"/>
      <c r="E59" s="55"/>
      <c r="F59" s="55"/>
      <c r="G59" s="55"/>
      <c r="H59" s="55"/>
      <c r="I59" s="55"/>
    </row>
    <row r="60" spans="2:12" ht="18.75" customHeight="1" x14ac:dyDescent="0.4">
      <c r="B60" s="81" t="s">
        <v>39</v>
      </c>
      <c r="C60" s="55"/>
      <c r="D60" s="55"/>
      <c r="E60" s="55"/>
    </row>
    <row r="61" spans="2:12" ht="18" customHeight="1" x14ac:dyDescent="0.4">
      <c r="B61" s="149" t="s">
        <v>40</v>
      </c>
      <c r="C61" s="150"/>
      <c r="D61" s="19" t="s">
        <v>86</v>
      </c>
      <c r="E61" s="19"/>
    </row>
    <row r="62" spans="2:12" ht="18" customHeight="1" x14ac:dyDescent="0.4">
      <c r="B62" s="82" t="s">
        <v>41</v>
      </c>
      <c r="C62" s="83" t="s">
        <v>42</v>
      </c>
      <c r="D62" s="84">
        <v>1</v>
      </c>
      <c r="E62" s="84"/>
      <c r="F62" s="2" t="s">
        <v>43</v>
      </c>
      <c r="H62" s="43"/>
    </row>
    <row r="63" spans="2:12" ht="18" customHeight="1" x14ac:dyDescent="0.4">
      <c r="B63" s="85"/>
      <c r="C63" s="86" t="s">
        <v>44</v>
      </c>
      <c r="D63" s="87">
        <v>2</v>
      </c>
      <c r="E63" s="87"/>
      <c r="F63" s="43"/>
      <c r="H63" s="88"/>
    </row>
    <row r="64" spans="2:12" ht="18" customHeight="1" x14ac:dyDescent="0.4">
      <c r="B64" s="89"/>
      <c r="C64" s="90" t="s">
        <v>45</v>
      </c>
      <c r="D64" s="91">
        <v>0</v>
      </c>
      <c r="E64" s="91"/>
      <c r="F64" s="2" t="s">
        <v>46</v>
      </c>
    </row>
    <row r="65" spans="2:5" ht="18" customHeight="1" x14ac:dyDescent="0.4">
      <c r="B65" s="92" t="s">
        <v>47</v>
      </c>
      <c r="C65" s="93" t="s">
        <v>48</v>
      </c>
      <c r="D65" s="94">
        <v>1</v>
      </c>
      <c r="E65" s="94"/>
    </row>
    <row r="66" spans="2:5" ht="18" customHeight="1" x14ac:dyDescent="0.4">
      <c r="B66" s="89"/>
      <c r="C66" s="90" t="s">
        <v>44</v>
      </c>
      <c r="D66" s="95">
        <v>1</v>
      </c>
      <c r="E66" s="95"/>
    </row>
    <row r="67" spans="2:5" ht="18" customHeight="1" x14ac:dyDescent="0.4">
      <c r="B67" s="15" t="s">
        <v>49</v>
      </c>
      <c r="C67" s="96" t="s">
        <v>50</v>
      </c>
      <c r="D67" s="17">
        <v>1</v>
      </c>
      <c r="E67" s="17"/>
    </row>
    <row r="68" spans="2:5" ht="18" customHeight="1" x14ac:dyDescent="0.4">
      <c r="B68" s="97"/>
      <c r="C68" s="98" t="s">
        <v>35</v>
      </c>
      <c r="D68" s="7">
        <f>SUM(D62:D67)</f>
        <v>6</v>
      </c>
      <c r="E68" s="7">
        <f>SUM(E62:E67)</f>
        <v>0</v>
      </c>
    </row>
    <row r="69" spans="2:5" ht="18" customHeight="1" x14ac:dyDescent="0.4"/>
  </sheetData>
  <mergeCells count="3">
    <mergeCell ref="B1:F1"/>
    <mergeCell ref="B5:F5"/>
    <mergeCell ref="B61:C61"/>
  </mergeCells>
  <phoneticPr fontId="3"/>
  <printOptions horizontalCentered="1"/>
  <pageMargins left="0.82677165354330717" right="0.39370078740157483" top="0.51181102362204722" bottom="0.19685039370078741" header="0.31496062992125984" footer="0"/>
  <pageSetup paperSize="9" scale="75" fitToHeight="0" orientation="portrait" r:id="rId1"/>
  <headerFooter>
    <oddFooter>&amp;R&amp;A &amp;D</oddFooter>
  </headerFooter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◎R8 受付監視員配置案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佳穂里 濱</dc:creator>
  <cp:lastModifiedBy>User</cp:lastModifiedBy>
  <cp:lastPrinted>2025-11-15T04:57:14Z</cp:lastPrinted>
  <dcterms:created xsi:type="dcterms:W3CDTF">2023-10-07T10:32:16Z</dcterms:created>
  <dcterms:modified xsi:type="dcterms:W3CDTF">2026-02-27T07:37:19Z</dcterms:modified>
</cp:coreProperties>
</file>